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Atonement Financial Stuff\FINANCE\"/>
    </mc:Choice>
  </mc:AlternateContent>
  <bookViews>
    <workbookView xWindow="0" yWindow="0" windowWidth="15156" windowHeight="822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9" i="1"/>
  <c r="J24" i="1"/>
  <c r="J26" i="1"/>
  <c r="J33" i="1"/>
  <c r="J34" i="1"/>
  <c r="J35" i="1"/>
  <c r="T28" i="1"/>
  <c r="M33" i="1"/>
  <c r="H33" i="1"/>
  <c r="H34" i="1"/>
  <c r="M24" i="1"/>
  <c r="H24" i="1"/>
  <c r="M17" i="1"/>
  <c r="M19" i="1"/>
  <c r="H17" i="1"/>
  <c r="H19" i="1"/>
  <c r="H26" i="1"/>
  <c r="H35" i="1"/>
  <c r="M35" i="1"/>
  <c r="M26" i="1"/>
</calcChain>
</file>

<file path=xl/sharedStrings.xml><?xml version="1.0" encoding="utf-8"?>
<sst xmlns="http://schemas.openxmlformats.org/spreadsheetml/2006/main" count="38" uniqueCount="37">
  <si>
    <t>Aug 31, 2018</t>
  </si>
  <si>
    <t>ASSETS</t>
  </si>
  <si>
    <t>Current Assets</t>
  </si>
  <si>
    <t>Checking/Savings</t>
  </si>
  <si>
    <t>10000 · Cash in Banks</t>
  </si>
  <si>
    <t>10010 · Checking - PNC Bank-2818</t>
  </si>
  <si>
    <t>10015 · Money Market - PNC-2244</t>
  </si>
  <si>
    <t>10020 · AYAEM - PNC Bank-3921</t>
  </si>
  <si>
    <t>10030 · SunTrust Operating # 7080</t>
  </si>
  <si>
    <t>10045 · SunTrust Money Market-1003</t>
  </si>
  <si>
    <t>10050 · CD+E10:N10 - Industrial Bank</t>
  </si>
  <si>
    <t>10090 · Undeposited Fund</t>
  </si>
  <si>
    <t>1072 · Bill.com Money Out Clearing</t>
  </si>
  <si>
    <t>Total 10000 · Cash in Banks</t>
  </si>
  <si>
    <t>10500 · Petty Cash</t>
  </si>
  <si>
    <t>Total Checking/Savings</t>
  </si>
  <si>
    <t>Other Current Assets</t>
  </si>
  <si>
    <t>12000 · Note Receivable</t>
  </si>
  <si>
    <t>13100 - Interest Receivable</t>
  </si>
  <si>
    <t>13500 · Saving Bonds</t>
  </si>
  <si>
    <t>Fixed Assets</t>
  </si>
  <si>
    <t>Total Other Current Assets</t>
  </si>
  <si>
    <t>15000 · Buildings</t>
  </si>
  <si>
    <t>16000 · Land</t>
  </si>
  <si>
    <t>Total Current Assets</t>
  </si>
  <si>
    <t>17500 · Equipment</t>
  </si>
  <si>
    <t>Total Fixed Assets</t>
  </si>
  <si>
    <t>Other Assets</t>
  </si>
  <si>
    <t>14000 · Investment Accounts</t>
  </si>
  <si>
    <t>14500 · Morgan Stanley Account</t>
  </si>
  <si>
    <t>14510 · Edward Jones Account</t>
  </si>
  <si>
    <t>Total 14000 · Investment Accounts</t>
  </si>
  <si>
    <t>Total Other Assets</t>
  </si>
  <si>
    <t>TOTAL ASSETS</t>
  </si>
  <si>
    <t>10035 · SunTrust AYAEM Acct # 7072</t>
  </si>
  <si>
    <t>10036 · SunTrust AYAEM Money Mkt-9130</t>
  </si>
  <si>
    <t>Sept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</si>
</sst>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49" fontId="3" fillId="0" borderId="0" xfId="0" applyNumberFormat="1" applyFont="1"/>
    <xf numFmtId="49" fontId="3" fillId="0" borderId="1" xfId="0" applyNumberFormat="1" applyFont="1" applyBorder="1"/>
    <xf numFmtId="49" fontId="3" fillId="0" borderId="0" xfId="0" applyNumberFormat="1" applyFont="1" applyBorder="1"/>
    <xf numFmtId="49" fontId="4" fillId="0" borderId="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6" fillId="0" borderId="0" xfId="2" applyFont="1" applyBorder="1"/>
    <xf numFmtId="49" fontId="4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7" fillId="2" borderId="0" xfId="0" applyNumberFormat="1" applyFont="1" applyFill="1"/>
    <xf numFmtId="0" fontId="0" fillId="0" borderId="0" xfId="0" applyBorder="1"/>
    <xf numFmtId="49" fontId="7" fillId="0" borderId="0" xfId="0" applyNumberFormat="1" applyFont="1"/>
    <xf numFmtId="0" fontId="7" fillId="0" borderId="0" xfId="0" applyNumberFormat="1" applyFont="1"/>
    <xf numFmtId="164" fontId="7" fillId="0" borderId="0" xfId="0" applyNumberFormat="1" applyFont="1" applyBorder="1"/>
    <xf numFmtId="164" fontId="7" fillId="2" borderId="0" xfId="0" applyNumberFormat="1" applyFont="1" applyFill="1"/>
    <xf numFmtId="43" fontId="7" fillId="0" borderId="0" xfId="1" applyFont="1"/>
    <xf numFmtId="0" fontId="0" fillId="3" borderId="0" xfId="0" applyFill="1"/>
    <xf numFmtId="43" fontId="7" fillId="3" borderId="0" xfId="1" applyFont="1" applyFill="1"/>
    <xf numFmtId="43" fontId="7" fillId="0" borderId="0" xfId="1" applyFont="1" applyFill="1"/>
    <xf numFmtId="49" fontId="7" fillId="0" borderId="3" xfId="0" applyNumberFormat="1" applyFont="1" applyBorder="1"/>
    <xf numFmtId="43" fontId="3" fillId="0" borderId="0" xfId="1" applyFont="1"/>
    <xf numFmtId="0" fontId="7" fillId="0" borderId="3" xfId="0" applyNumberFormat="1" applyFont="1" applyBorder="1"/>
    <xf numFmtId="43" fontId="3" fillId="0" borderId="0" xfId="0" applyNumberFormat="1" applyFont="1"/>
    <xf numFmtId="164" fontId="3" fillId="0" borderId="0" xfId="0" applyNumberFormat="1" applyFont="1" applyBorder="1"/>
    <xf numFmtId="0" fontId="7" fillId="0" borderId="0" xfId="1" applyNumberFormat="1" applyFont="1"/>
    <xf numFmtId="43" fontId="7" fillId="0" borderId="3" xfId="1" applyFont="1" applyBorder="1"/>
    <xf numFmtId="38" fontId="7" fillId="0" borderId="0" xfId="0" applyNumberFormat="1" applyFont="1"/>
    <xf numFmtId="43" fontId="7" fillId="0" borderId="5" xfId="0" applyNumberFormat="1" applyFont="1" applyBorder="1"/>
    <xf numFmtId="38" fontId="7" fillId="0" borderId="7" xfId="0" applyNumberFormat="1" applyFont="1" applyBorder="1"/>
    <xf numFmtId="43" fontId="7" fillId="0" borderId="0" xfId="1" applyFont="1" applyBorder="1"/>
    <xf numFmtId="43" fontId="7" fillId="2" borderId="0" xfId="1" applyFont="1" applyFill="1"/>
    <xf numFmtId="0" fontId="0" fillId="0" borderId="0" xfId="0" applyNumberFormat="1"/>
    <xf numFmtId="0" fontId="8" fillId="0" borderId="0" xfId="0" applyFont="1"/>
    <xf numFmtId="43" fontId="7" fillId="0" borderId="5" xfId="1" applyFont="1" applyBorder="1"/>
    <xf numFmtId="0" fontId="2" fillId="0" borderId="0" xfId="0" applyFont="1"/>
    <xf numFmtId="43" fontId="3" fillId="0" borderId="0" xfId="1" applyFont="1" applyFill="1" applyBorder="1"/>
    <xf numFmtId="43" fontId="3" fillId="2" borderId="0" xfId="1" applyFont="1" applyFill="1"/>
    <xf numFmtId="0" fontId="0" fillId="0" borderId="0" xfId="0" applyFont="1"/>
    <xf numFmtId="0" fontId="8" fillId="0" borderId="0" xfId="0" applyNumberFormat="1" applyFont="1"/>
    <xf numFmtId="0" fontId="9" fillId="0" borderId="0" xfId="0" applyFont="1"/>
    <xf numFmtId="0" fontId="8" fillId="0" borderId="0" xfId="0" applyFont="1" applyBorder="1"/>
    <xf numFmtId="39" fontId="7" fillId="0" borderId="0" xfId="1" applyNumberFormat="1" applyFont="1" applyFill="1"/>
    <xf numFmtId="15" fontId="6" fillId="0" borderId="3" xfId="2" applyNumberFormat="1" applyFont="1" applyFill="1" applyBorder="1" applyAlignment="1">
      <alignment horizontal="center"/>
    </xf>
    <xf numFmtId="49" fontId="3" fillId="0" borderId="0" xfId="0" applyNumberFormat="1" applyFont="1" applyFill="1"/>
    <xf numFmtId="164" fontId="7" fillId="0" borderId="0" xfId="0" applyNumberFormat="1" applyFont="1" applyFill="1"/>
    <xf numFmtId="43" fontId="3" fillId="0" borderId="4" xfId="1" applyFont="1" applyFill="1" applyBorder="1"/>
    <xf numFmtId="164" fontId="3" fillId="0" borderId="0" xfId="0" applyNumberFormat="1" applyFont="1" applyFill="1"/>
    <xf numFmtId="164" fontId="7" fillId="0" borderId="6" xfId="0" applyNumberFormat="1" applyFont="1" applyFill="1" applyBorder="1"/>
    <xf numFmtId="164" fontId="7" fillId="0" borderId="0" xfId="0" applyNumberFormat="1" applyFont="1" applyFill="1" applyBorder="1"/>
    <xf numFmtId="43" fontId="7" fillId="0" borderId="5" xfId="1" applyFont="1" applyFill="1" applyBorder="1"/>
    <xf numFmtId="43" fontId="3" fillId="0" borderId="8" xfId="1" applyFont="1" applyFill="1" applyBorder="1"/>
    <xf numFmtId="0" fontId="0" fillId="0" borderId="0" xfId="0" applyFill="1"/>
    <xf numFmtId="0" fontId="8" fillId="0" borderId="0" xfId="0" applyFont="1" applyFill="1"/>
    <xf numFmtId="43" fontId="7" fillId="4" borderId="3" xfId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W9" sqref="W9"/>
    </sheetView>
  </sheetViews>
  <sheetFormatPr defaultRowHeight="14.4" x14ac:dyDescent="0.3"/>
  <cols>
    <col min="1" max="1" width="1.21875" customWidth="1"/>
    <col min="2" max="2" width="1.44140625" customWidth="1"/>
    <col min="3" max="3" width="1.5546875" customWidth="1"/>
    <col min="4" max="4" width="1.21875" customWidth="1"/>
    <col min="5" max="5" width="16.33203125" customWidth="1"/>
    <col min="6" max="6" width="7.33203125" customWidth="1"/>
    <col min="7" max="7" width="11.21875" customWidth="1"/>
    <col min="8" max="8" width="13.109375" customWidth="1"/>
    <col min="9" max="9" width="1.44140625" customWidth="1"/>
    <col min="10" max="10" width="13" customWidth="1"/>
    <col min="11" max="11" width="1.6640625" customWidth="1"/>
    <col min="12" max="12" width="0.33203125" customWidth="1"/>
    <col min="13" max="13" width="16.33203125" customWidth="1"/>
    <col min="14" max="14" width="1.33203125" customWidth="1"/>
    <col min="15" max="15" width="0.88671875" customWidth="1"/>
    <col min="16" max="16" width="2" customWidth="1"/>
    <col min="18" max="18" width="8" customWidth="1"/>
    <col min="19" max="19" width="0.21875" hidden="1" customWidth="1"/>
    <col min="20" max="20" width="10.6640625" customWidth="1"/>
  </cols>
  <sheetData>
    <row r="1" spans="1:20" ht="15" thickBot="1" x14ac:dyDescent="0.35">
      <c r="A1" s="1"/>
      <c r="B1" s="1"/>
      <c r="C1" s="1"/>
      <c r="D1" s="1"/>
      <c r="E1" s="1"/>
      <c r="F1" s="1"/>
      <c r="G1" s="1"/>
      <c r="H1" s="2"/>
      <c r="I1" s="1"/>
      <c r="J1" s="2"/>
      <c r="K1" s="1"/>
      <c r="L1" s="3"/>
      <c r="M1" s="4"/>
      <c r="N1" s="5"/>
      <c r="O1" s="5"/>
    </row>
    <row r="2" spans="1:20" ht="15.6" thickTop="1" thickBot="1" x14ac:dyDescent="0.35">
      <c r="A2" s="6"/>
      <c r="B2" s="6"/>
      <c r="C2" s="6"/>
      <c r="D2" s="6"/>
      <c r="E2" s="6"/>
      <c r="F2" s="1"/>
      <c r="G2" s="6"/>
      <c r="H2" s="7" t="s">
        <v>36</v>
      </c>
      <c r="I2" s="6"/>
      <c r="J2" s="7" t="s">
        <v>0</v>
      </c>
      <c r="K2" s="6"/>
      <c r="L2" s="8"/>
      <c r="M2" s="44">
        <v>43008</v>
      </c>
      <c r="N2" s="9"/>
      <c r="O2" s="10"/>
      <c r="P2" s="10"/>
      <c r="Q2" s="10"/>
      <c r="R2" s="10"/>
      <c r="S2" s="10"/>
      <c r="T2" s="10"/>
    </row>
    <row r="3" spans="1:20" ht="15" thickTop="1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45"/>
      <c r="N3" s="11"/>
    </row>
    <row r="4" spans="1:20" x14ac:dyDescent="0.3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3"/>
      <c r="M4" s="45"/>
      <c r="N4" s="11"/>
      <c r="P4" s="12"/>
    </row>
    <row r="5" spans="1:20" x14ac:dyDescent="0.3">
      <c r="A5" s="1"/>
      <c r="B5" s="1"/>
      <c r="C5" s="1" t="s">
        <v>3</v>
      </c>
      <c r="D5" s="1"/>
      <c r="E5" s="1"/>
      <c r="F5" s="1"/>
      <c r="G5" s="1"/>
      <c r="H5" s="1"/>
      <c r="I5" s="1"/>
      <c r="J5" s="1"/>
      <c r="K5" s="1"/>
      <c r="L5" s="3"/>
      <c r="M5" s="45"/>
      <c r="N5" s="11"/>
    </row>
    <row r="6" spans="1:20" x14ac:dyDescent="0.3">
      <c r="A6" s="1"/>
      <c r="B6" s="1"/>
      <c r="C6" s="1"/>
      <c r="D6" s="1" t="s">
        <v>4</v>
      </c>
      <c r="E6" s="1"/>
      <c r="F6" s="1"/>
      <c r="G6" s="1"/>
      <c r="H6" s="13"/>
      <c r="I6" s="13"/>
      <c r="J6" s="13"/>
      <c r="K6" s="1"/>
      <c r="L6" s="3"/>
      <c r="M6" s="45"/>
      <c r="N6" s="11"/>
    </row>
    <row r="7" spans="1:20" x14ac:dyDescent="0.3">
      <c r="A7" s="1"/>
      <c r="B7" s="1"/>
      <c r="C7" s="1"/>
      <c r="D7" s="1"/>
      <c r="E7" s="1" t="s">
        <v>5</v>
      </c>
      <c r="F7" s="1"/>
      <c r="G7" s="1"/>
      <c r="H7" s="14">
        <v>0</v>
      </c>
      <c r="I7" s="13"/>
      <c r="J7" s="14">
        <v>0</v>
      </c>
      <c r="K7" s="1"/>
      <c r="L7" s="15"/>
      <c r="M7" s="46">
        <v>0</v>
      </c>
      <c r="N7" s="16"/>
    </row>
    <row r="8" spans="1:20" x14ac:dyDescent="0.3">
      <c r="A8" s="1"/>
      <c r="B8" s="1"/>
      <c r="C8" s="1"/>
      <c r="D8" s="1"/>
      <c r="E8" s="1" t="s">
        <v>6</v>
      </c>
      <c r="F8" s="1"/>
      <c r="G8" s="1"/>
      <c r="H8" s="14">
        <v>0</v>
      </c>
      <c r="I8" s="13"/>
      <c r="J8" s="14">
        <v>0</v>
      </c>
      <c r="K8" s="1"/>
      <c r="L8" s="15"/>
      <c r="M8" s="46">
        <v>0</v>
      </c>
      <c r="N8" s="16"/>
    </row>
    <row r="9" spans="1:20" x14ac:dyDescent="0.3">
      <c r="A9" s="1"/>
      <c r="B9" s="1"/>
      <c r="C9" s="1"/>
      <c r="D9" s="1"/>
      <c r="E9" s="1" t="s">
        <v>7</v>
      </c>
      <c r="F9" s="1"/>
      <c r="G9" s="1"/>
      <c r="H9" s="14">
        <v>0</v>
      </c>
      <c r="I9" s="13"/>
      <c r="J9" s="14">
        <v>0</v>
      </c>
      <c r="K9" s="1"/>
      <c r="L9" s="15"/>
      <c r="M9" s="46">
        <v>0</v>
      </c>
      <c r="N9" s="16"/>
    </row>
    <row r="10" spans="1:20" x14ac:dyDescent="0.3">
      <c r="A10" s="1"/>
      <c r="B10" s="1"/>
      <c r="C10" s="1"/>
      <c r="D10" s="1"/>
      <c r="E10" s="1" t="s">
        <v>8</v>
      </c>
      <c r="F10" s="1"/>
      <c r="G10" s="1"/>
      <c r="H10" s="17">
        <v>19117.32</v>
      </c>
      <c r="I10" s="13"/>
      <c r="J10" s="17">
        <v>13255.5</v>
      </c>
      <c r="K10" s="1"/>
      <c r="L10" s="15"/>
      <c r="M10" s="46">
        <v>14165</v>
      </c>
      <c r="N10" s="16"/>
    </row>
    <row r="11" spans="1:20" x14ac:dyDescent="0.3">
      <c r="A11" s="1"/>
      <c r="B11" s="1"/>
      <c r="C11" s="1"/>
      <c r="D11" s="1"/>
      <c r="E11" s="1" t="s">
        <v>34</v>
      </c>
      <c r="F11" s="1"/>
      <c r="G11" s="1"/>
      <c r="H11" s="43">
        <v>10531.02</v>
      </c>
      <c r="I11" s="13"/>
      <c r="J11" s="17">
        <v>14805.77</v>
      </c>
      <c r="K11" s="1"/>
      <c r="L11" s="15"/>
      <c r="M11" s="46">
        <v>0</v>
      </c>
      <c r="N11" s="16"/>
    </row>
    <row r="12" spans="1:20" x14ac:dyDescent="0.3">
      <c r="A12" s="1"/>
      <c r="B12" s="1"/>
      <c r="C12" s="1"/>
      <c r="D12" s="1"/>
      <c r="E12" s="1" t="s">
        <v>35</v>
      </c>
      <c r="F12" s="1"/>
      <c r="G12" s="1"/>
      <c r="H12" s="14">
        <v>0</v>
      </c>
      <c r="I12" s="13"/>
      <c r="J12" s="14">
        <v>0</v>
      </c>
      <c r="K12" s="1"/>
      <c r="L12" s="15"/>
      <c r="M12" s="46">
        <v>0</v>
      </c>
      <c r="N12" s="16"/>
      <c r="Q12" s="18"/>
    </row>
    <row r="13" spans="1:20" x14ac:dyDescent="0.3">
      <c r="A13" s="1"/>
      <c r="B13" s="1"/>
      <c r="C13" s="1"/>
      <c r="D13" s="1"/>
      <c r="E13" s="1" t="s">
        <v>9</v>
      </c>
      <c r="F13" s="1"/>
      <c r="G13" s="1"/>
      <c r="H13" s="17">
        <v>141552.26</v>
      </c>
      <c r="I13" s="13"/>
      <c r="J13" s="17">
        <v>142188.79999999999</v>
      </c>
      <c r="K13" s="1"/>
      <c r="L13" s="15"/>
      <c r="M13" s="46">
        <v>18163</v>
      </c>
      <c r="N13" s="16"/>
      <c r="Q13" s="18"/>
    </row>
    <row r="14" spans="1:20" x14ac:dyDescent="0.3">
      <c r="A14" s="1"/>
      <c r="B14" s="1"/>
      <c r="C14" s="1"/>
      <c r="D14" s="1"/>
      <c r="E14" s="1" t="s">
        <v>10</v>
      </c>
      <c r="F14" s="1"/>
      <c r="G14" s="1"/>
      <c r="H14" s="20">
        <v>3440.97</v>
      </c>
      <c r="I14" s="13"/>
      <c r="J14" s="19">
        <v>3440.97</v>
      </c>
      <c r="K14" s="1"/>
      <c r="L14" s="15"/>
      <c r="M14" s="46">
        <v>3432</v>
      </c>
      <c r="N14" s="16"/>
      <c r="Q14" s="18"/>
    </row>
    <row r="15" spans="1:20" x14ac:dyDescent="0.3">
      <c r="A15" s="1"/>
      <c r="B15" s="1"/>
      <c r="C15" s="1"/>
      <c r="D15" s="1"/>
      <c r="E15" s="1" t="s">
        <v>11</v>
      </c>
      <c r="F15" s="1"/>
      <c r="G15" s="1"/>
      <c r="H15" s="13"/>
      <c r="I15" s="13"/>
      <c r="J15" s="13"/>
      <c r="K15" s="1"/>
      <c r="L15" s="15"/>
      <c r="M15" s="46"/>
      <c r="N15" s="16"/>
      <c r="Q15" s="18"/>
      <c r="R15" s="12"/>
    </row>
    <row r="16" spans="1:20" ht="15" thickBot="1" x14ac:dyDescent="0.35">
      <c r="A16" s="1"/>
      <c r="B16" s="1"/>
      <c r="C16" s="1"/>
      <c r="D16" s="1"/>
      <c r="E16" s="1" t="s">
        <v>12</v>
      </c>
      <c r="F16" s="1"/>
      <c r="G16" s="1"/>
      <c r="H16" s="21"/>
      <c r="I16" s="13"/>
      <c r="J16" s="21"/>
      <c r="K16" s="1"/>
      <c r="L16" s="15"/>
      <c r="M16" s="46"/>
      <c r="N16" s="16"/>
      <c r="R16" s="12"/>
    </row>
    <row r="17" spans="1:20" ht="15" thickTop="1" x14ac:dyDescent="0.3">
      <c r="A17" s="1"/>
      <c r="B17" s="1"/>
      <c r="C17" s="1"/>
      <c r="D17" s="1" t="s">
        <v>13</v>
      </c>
      <c r="E17" s="1"/>
      <c r="F17" s="1"/>
      <c r="G17" s="1"/>
      <c r="H17" s="22">
        <f>SUM(H7:H16)</f>
        <v>174641.57</v>
      </c>
      <c r="I17" s="13"/>
      <c r="J17" s="22">
        <f>SUM(J7:J16)</f>
        <v>173691.03999999998</v>
      </c>
      <c r="K17" s="1"/>
      <c r="L17" s="15"/>
      <c r="M17" s="47">
        <f>SUM(M7:M15)</f>
        <v>35760</v>
      </c>
      <c r="N17" s="16"/>
    </row>
    <row r="18" spans="1:20" ht="15" thickBot="1" x14ac:dyDescent="0.35">
      <c r="A18" s="1"/>
      <c r="B18" s="1"/>
      <c r="C18" s="1"/>
      <c r="D18" s="1" t="s">
        <v>14</v>
      </c>
      <c r="E18" s="1"/>
      <c r="F18" s="1"/>
      <c r="G18" s="1"/>
      <c r="H18" s="23">
        <v>100</v>
      </c>
      <c r="I18" s="13"/>
      <c r="J18" s="23">
        <v>100</v>
      </c>
      <c r="K18" s="1"/>
      <c r="L18" s="15"/>
      <c r="M18" s="46">
        <v>100</v>
      </c>
      <c r="N18" s="16"/>
    </row>
    <row r="19" spans="1:20" ht="15" thickTop="1" x14ac:dyDescent="0.3">
      <c r="A19" s="1"/>
      <c r="B19" s="1"/>
      <c r="C19" s="1" t="s">
        <v>15</v>
      </c>
      <c r="D19" s="1"/>
      <c r="E19" s="1"/>
      <c r="F19" s="1"/>
      <c r="G19" s="1"/>
      <c r="H19" s="24">
        <f>SUM(H17:H18)</f>
        <v>174741.57</v>
      </c>
      <c r="I19" s="13"/>
      <c r="J19" s="24">
        <f>SUM(J17:J18)</f>
        <v>173791.03999999998</v>
      </c>
      <c r="K19" s="1"/>
      <c r="L19" s="15"/>
      <c r="M19" s="47">
        <f>SUM(M17:M18)</f>
        <v>35860</v>
      </c>
      <c r="N19" s="16"/>
    </row>
    <row r="20" spans="1:20" x14ac:dyDescent="0.3">
      <c r="A20" s="1"/>
      <c r="B20" s="1"/>
      <c r="C20" s="1" t="s">
        <v>16</v>
      </c>
      <c r="D20" s="1"/>
      <c r="E20" s="1"/>
      <c r="F20" s="1"/>
      <c r="G20" s="1"/>
      <c r="H20" s="13"/>
      <c r="I20" s="13"/>
      <c r="J20" s="13"/>
      <c r="K20" s="1"/>
      <c r="L20" s="25"/>
      <c r="M20" s="48"/>
      <c r="N20" s="16"/>
    </row>
    <row r="21" spans="1:20" x14ac:dyDescent="0.3">
      <c r="A21" s="1"/>
      <c r="B21" s="1"/>
      <c r="C21" s="1"/>
      <c r="D21" s="1" t="s">
        <v>17</v>
      </c>
      <c r="E21" s="1"/>
      <c r="F21" s="1"/>
      <c r="G21" s="1"/>
      <c r="H21" s="26">
        <v>0</v>
      </c>
      <c r="I21" s="17"/>
      <c r="J21" s="26">
        <v>0</v>
      </c>
      <c r="K21" s="1"/>
      <c r="L21" s="15"/>
      <c r="M21" s="46">
        <v>0</v>
      </c>
      <c r="N21" s="16"/>
    </row>
    <row r="22" spans="1:20" x14ac:dyDescent="0.3">
      <c r="A22" s="1"/>
      <c r="B22" s="1"/>
      <c r="C22" s="1"/>
      <c r="D22" s="1" t="s">
        <v>18</v>
      </c>
      <c r="E22" s="1"/>
      <c r="F22" s="1"/>
      <c r="G22" s="1"/>
      <c r="H22" s="17">
        <v>40</v>
      </c>
      <c r="I22" s="17"/>
      <c r="J22" s="17">
        <v>40</v>
      </c>
      <c r="K22" s="1"/>
      <c r="L22" s="15"/>
      <c r="M22" s="46">
        <v>0</v>
      </c>
      <c r="N22" s="16"/>
    </row>
    <row r="23" spans="1:20" ht="15" thickBot="1" x14ac:dyDescent="0.35">
      <c r="A23" s="1"/>
      <c r="B23" s="1"/>
      <c r="C23" s="1"/>
      <c r="D23" s="1" t="s">
        <v>19</v>
      </c>
      <c r="E23" s="1"/>
      <c r="F23" s="1"/>
      <c r="G23" s="1"/>
      <c r="H23" s="27">
        <v>1000</v>
      </c>
      <c r="I23" s="13"/>
      <c r="J23" s="27">
        <v>0</v>
      </c>
      <c r="K23" s="1"/>
      <c r="L23" s="15"/>
      <c r="M23" s="46">
        <v>1000</v>
      </c>
      <c r="N23" s="16"/>
    </row>
    <row r="24" spans="1:20" ht="15.6" thickTop="1" thickBot="1" x14ac:dyDescent="0.35">
      <c r="A24" s="1"/>
      <c r="B24" s="1"/>
      <c r="C24" s="1" t="s">
        <v>21</v>
      </c>
      <c r="D24" s="1"/>
      <c r="E24" s="1"/>
      <c r="F24" s="1"/>
      <c r="G24" s="1"/>
      <c r="H24" s="29">
        <f>SUM(H22:H23)</f>
        <v>1040</v>
      </c>
      <c r="I24" s="13"/>
      <c r="J24" s="29">
        <f>SUM(J22:J23)</f>
        <v>40</v>
      </c>
      <c r="K24" s="1"/>
      <c r="L24" s="15"/>
      <c r="M24" s="49">
        <f>SUM(M21:M23)</f>
        <v>1000</v>
      </c>
      <c r="N24" s="16"/>
      <c r="P24" s="1" t="s">
        <v>20</v>
      </c>
      <c r="Q24" s="1"/>
      <c r="R24" s="1"/>
      <c r="S24" s="1"/>
      <c r="T24" s="28"/>
    </row>
    <row r="25" spans="1:20" ht="15" thickTop="1" x14ac:dyDescent="0.3">
      <c r="A25" s="1"/>
      <c r="B25" s="1"/>
      <c r="C25" s="1"/>
      <c r="D25" s="1"/>
      <c r="E25" s="1"/>
      <c r="F25" s="1"/>
      <c r="G25" s="1"/>
      <c r="H25" s="13"/>
      <c r="I25" s="13"/>
      <c r="J25" s="13"/>
      <c r="K25" s="1"/>
      <c r="L25" s="15"/>
      <c r="M25" s="50"/>
      <c r="N25" s="16"/>
      <c r="P25" s="1"/>
      <c r="Q25" s="1" t="s">
        <v>22</v>
      </c>
      <c r="R25" s="1"/>
      <c r="S25" s="1"/>
      <c r="T25" s="28">
        <v>3836206</v>
      </c>
    </row>
    <row r="26" spans="1:20" x14ac:dyDescent="0.3">
      <c r="A26" s="1"/>
      <c r="B26" s="1" t="s">
        <v>24</v>
      </c>
      <c r="C26" s="1"/>
      <c r="D26" s="1"/>
      <c r="E26" s="1"/>
      <c r="F26" s="1"/>
      <c r="G26" s="1"/>
      <c r="H26" s="17">
        <f>ROUND(H4+H19+H24,5)</f>
        <v>175781.57</v>
      </c>
      <c r="I26" s="13"/>
      <c r="J26" s="17">
        <f>ROUND(J4+J19+J24,5)</f>
        <v>173831.04000000001</v>
      </c>
      <c r="K26" s="1"/>
      <c r="L26" s="15"/>
      <c r="M26" s="20">
        <f>SUM(M19+M24)</f>
        <v>36860</v>
      </c>
      <c r="N26" s="16"/>
      <c r="P26" s="1"/>
      <c r="Q26" s="1" t="s">
        <v>23</v>
      </c>
      <c r="R26" s="1"/>
      <c r="S26" s="1"/>
      <c r="T26" s="28">
        <v>618800</v>
      </c>
    </row>
    <row r="27" spans="1:20" ht="15" thickBot="1" x14ac:dyDescent="0.35">
      <c r="A27" s="1"/>
      <c r="B27" s="1"/>
      <c r="C27" s="1"/>
      <c r="D27" s="1"/>
      <c r="E27" s="1"/>
      <c r="F27" s="1"/>
      <c r="G27" s="1"/>
      <c r="H27" s="13"/>
      <c r="I27" s="13"/>
      <c r="J27" s="13"/>
      <c r="K27" s="1"/>
      <c r="L27" s="15"/>
      <c r="M27" s="46"/>
      <c r="N27" s="16"/>
      <c r="P27" s="1"/>
      <c r="Q27" s="1" t="s">
        <v>25</v>
      </c>
      <c r="R27" s="1"/>
      <c r="S27" s="1"/>
      <c r="T27" s="30">
        <v>8021</v>
      </c>
    </row>
    <row r="28" spans="1:20" x14ac:dyDescent="0.3">
      <c r="A28" s="1"/>
      <c r="B28" s="1" t="s">
        <v>20</v>
      </c>
      <c r="C28" s="1"/>
      <c r="D28" s="1"/>
      <c r="E28" s="1"/>
      <c r="F28" s="1"/>
      <c r="G28" s="1"/>
      <c r="H28" s="17">
        <v>4463027</v>
      </c>
      <c r="I28" s="13"/>
      <c r="J28" s="17">
        <v>4463027</v>
      </c>
      <c r="K28" s="1"/>
      <c r="L28" s="31"/>
      <c r="M28" s="20">
        <v>4458418</v>
      </c>
      <c r="N28" s="16"/>
      <c r="P28" s="1" t="s">
        <v>26</v>
      </c>
      <c r="Q28" s="1"/>
      <c r="R28" s="1"/>
      <c r="S28" s="1"/>
      <c r="T28" s="28">
        <f>ROUND(SUM(T24:T27),5)</f>
        <v>4463027</v>
      </c>
    </row>
    <row r="29" spans="1:20" x14ac:dyDescent="0.3">
      <c r="A29" s="1"/>
      <c r="B29" s="1" t="s">
        <v>27</v>
      </c>
      <c r="C29" s="1"/>
      <c r="D29" s="1"/>
      <c r="E29" s="1"/>
      <c r="F29" s="1"/>
      <c r="G29" s="1"/>
      <c r="H29" s="13"/>
      <c r="I29" s="13"/>
      <c r="J29" s="13"/>
      <c r="K29" s="1"/>
      <c r="L29" s="31"/>
      <c r="M29" s="20"/>
      <c r="N29" s="32"/>
      <c r="P29" s="33"/>
      <c r="Q29" s="33"/>
      <c r="R29" s="33"/>
      <c r="S29" s="33"/>
    </row>
    <row r="30" spans="1:20" x14ac:dyDescent="0.3">
      <c r="A30" s="1"/>
      <c r="B30" s="1"/>
      <c r="C30" s="1" t="s">
        <v>28</v>
      </c>
      <c r="D30" s="1"/>
      <c r="E30" s="1"/>
      <c r="F30" s="1"/>
      <c r="G30" s="1"/>
      <c r="H30" s="13"/>
      <c r="I30" s="13"/>
      <c r="J30" s="13"/>
      <c r="K30" s="1"/>
      <c r="L30" s="15"/>
      <c r="M30" s="46"/>
      <c r="N30" s="32"/>
      <c r="P30" s="33"/>
      <c r="Q30" s="33"/>
      <c r="R30" s="33"/>
      <c r="S30" s="33"/>
    </row>
    <row r="31" spans="1:20" x14ac:dyDescent="0.3">
      <c r="A31" s="1"/>
      <c r="B31" s="1"/>
      <c r="C31" s="1"/>
      <c r="D31" s="1" t="s">
        <v>29</v>
      </c>
      <c r="E31" s="1"/>
      <c r="F31" s="1"/>
      <c r="G31" s="1"/>
      <c r="H31" s="17">
        <v>59448.57</v>
      </c>
      <c r="I31" s="13"/>
      <c r="J31" s="17">
        <v>57957.69</v>
      </c>
      <c r="K31" s="1"/>
      <c r="L31" s="31"/>
      <c r="M31" s="20">
        <v>51580</v>
      </c>
      <c r="N31" s="16"/>
      <c r="O31" s="34"/>
      <c r="P31" s="33"/>
      <c r="Q31" s="33"/>
      <c r="R31" s="33"/>
      <c r="S31" s="33"/>
    </row>
    <row r="32" spans="1:20" ht="15" thickBot="1" x14ac:dyDescent="0.35">
      <c r="A32" s="1"/>
      <c r="B32" s="1"/>
      <c r="C32" s="1"/>
      <c r="D32" s="1" t="s">
        <v>30</v>
      </c>
      <c r="E32" s="1"/>
      <c r="F32" s="1"/>
      <c r="G32" s="1"/>
      <c r="H32" s="27">
        <v>204173</v>
      </c>
      <c r="I32" s="13"/>
      <c r="J32" s="55">
        <v>197040</v>
      </c>
      <c r="K32" s="1"/>
      <c r="L32" s="31"/>
      <c r="M32" s="20">
        <v>362168</v>
      </c>
      <c r="N32" s="32"/>
      <c r="P32" s="33"/>
      <c r="Q32" s="33"/>
      <c r="R32" s="33"/>
      <c r="S32" s="33"/>
    </row>
    <row r="33" spans="1:20" ht="15.6" thickTop="1" thickBot="1" x14ac:dyDescent="0.35">
      <c r="A33" s="1"/>
      <c r="B33" s="1"/>
      <c r="C33" s="1" t="s">
        <v>31</v>
      </c>
      <c r="D33" s="1"/>
      <c r="E33" s="1"/>
      <c r="F33" s="1"/>
      <c r="G33" s="1"/>
      <c r="H33" s="35">
        <f>SUM(H31:H32)</f>
        <v>263621.57</v>
      </c>
      <c r="I33" s="13"/>
      <c r="J33" s="35">
        <f>SUM(J31:J32)</f>
        <v>254997.69</v>
      </c>
      <c r="K33" s="1"/>
      <c r="L33" s="31"/>
      <c r="M33" s="51">
        <f>SUM(M31:M32)</f>
        <v>413748</v>
      </c>
      <c r="N33" s="32"/>
    </row>
    <row r="34" spans="1:20" ht="15.6" thickTop="1" thickBot="1" x14ac:dyDescent="0.35">
      <c r="A34" s="1"/>
      <c r="B34" s="1" t="s">
        <v>32</v>
      </c>
      <c r="C34" s="1"/>
      <c r="D34" s="1"/>
      <c r="E34" s="1"/>
      <c r="F34" s="1"/>
      <c r="G34" s="1"/>
      <c r="H34" s="35">
        <f>ROUND(H29+H33,5)</f>
        <v>263621.57</v>
      </c>
      <c r="I34" s="13"/>
      <c r="J34" s="35">
        <f>ROUND(J29+J33,5)</f>
        <v>254997.69</v>
      </c>
      <c r="K34" s="1"/>
      <c r="L34" s="31"/>
      <c r="M34" s="20">
        <v>413748</v>
      </c>
      <c r="N34" s="32"/>
    </row>
    <row r="35" spans="1:20" ht="15.6" thickTop="1" thickBot="1" x14ac:dyDescent="0.35">
      <c r="A35" s="1"/>
      <c r="B35" s="1"/>
      <c r="C35" s="1"/>
      <c r="D35" s="1"/>
      <c r="E35" s="1"/>
      <c r="F35" s="1"/>
      <c r="G35" s="1"/>
      <c r="H35" s="22">
        <f>ROUND(H3+SUM(H26:H28)+H34,5)</f>
        <v>4902430.1399999997</v>
      </c>
      <c r="I35" s="13"/>
      <c r="J35" s="22">
        <f>ROUND(J3+SUM(J26:J28)+J34,5)</f>
        <v>4891855.7300000004</v>
      </c>
      <c r="K35" s="1"/>
      <c r="L35" s="37"/>
      <c r="M35" s="52">
        <f>SUM(M19+M24+M28+M34)</f>
        <v>4909026</v>
      </c>
      <c r="N35" s="32"/>
    </row>
    <row r="36" spans="1:20" ht="15" thickTop="1" x14ac:dyDescent="0.3">
      <c r="A36" s="36" t="s">
        <v>33</v>
      </c>
      <c r="F36" s="1"/>
      <c r="H36" s="39"/>
      <c r="I36" s="39"/>
      <c r="J36" s="39"/>
      <c r="L36" s="12"/>
      <c r="M36" s="53"/>
      <c r="N36" s="38"/>
    </row>
    <row r="37" spans="1:20" x14ac:dyDescent="0.3">
      <c r="B37" s="34"/>
      <c r="C37" s="34"/>
      <c r="D37" s="34"/>
      <c r="E37" s="34"/>
      <c r="F37" s="1"/>
      <c r="G37" s="34"/>
      <c r="H37" s="39"/>
      <c r="I37" s="39"/>
      <c r="J37" s="41"/>
      <c r="L37" s="12"/>
      <c r="M37" s="53"/>
      <c r="Q37" s="34"/>
      <c r="R37" s="34"/>
      <c r="S37" s="34"/>
      <c r="T37" s="34"/>
    </row>
    <row r="38" spans="1:20" x14ac:dyDescent="0.3">
      <c r="B38" s="40"/>
      <c r="C38" s="40"/>
      <c r="D38" s="40"/>
      <c r="E38" s="40"/>
      <c r="F38" s="1"/>
      <c r="G38" s="40"/>
      <c r="H38" s="41"/>
      <c r="I38" s="41"/>
      <c r="J38" s="39"/>
      <c r="K38" s="34"/>
      <c r="L38" s="42"/>
      <c r="M38" s="54"/>
      <c r="P38" s="34"/>
      <c r="Q38" s="34"/>
      <c r="S38" s="12"/>
    </row>
    <row r="39" spans="1:20" x14ac:dyDescent="0.3">
      <c r="B39" s="40"/>
      <c r="C39" s="40"/>
      <c r="D39" s="40"/>
      <c r="E39" s="40"/>
      <c r="F39" s="1"/>
      <c r="G39" s="40"/>
      <c r="H39" s="39"/>
      <c r="I39" s="39"/>
      <c r="J39" s="39"/>
      <c r="L39" s="12"/>
      <c r="M39" s="53"/>
      <c r="N39" s="34"/>
      <c r="O39" s="34"/>
    </row>
    <row r="40" spans="1:20" x14ac:dyDescent="0.3">
      <c r="B40" s="40"/>
      <c r="C40" s="40"/>
      <c r="D40" s="40"/>
      <c r="E40" s="40"/>
      <c r="F40" s="40"/>
      <c r="G40" s="40"/>
      <c r="H40" s="39"/>
      <c r="I40" s="39"/>
      <c r="L40" s="12"/>
      <c r="M40" s="53"/>
    </row>
    <row r="41" spans="1:20" x14ac:dyDescent="0.3">
      <c r="A41" s="34"/>
    </row>
  </sheetData>
  <pageMargins left="0.25" right="0.25" top="0.5" bottom="0.25" header="0.3" footer="0.3"/>
  <pageSetup orientation="landscape" horizontalDpi="4294967293" verticalDpi="4294967293" r:id="rId1"/>
  <headerFooter>
    <oddHeader>&amp;L&amp;"-,Bold"THE EPISCOPAL CHURCH OF ATONEMENT - &amp;CStatement of Financial Position&amp;RAs of August 31,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Neal</dc:creator>
  <cp:lastModifiedBy>Karen Neal</cp:lastModifiedBy>
  <cp:lastPrinted>2018-09-20T20:51:19Z</cp:lastPrinted>
  <dcterms:created xsi:type="dcterms:W3CDTF">2018-09-08T02:12:00Z</dcterms:created>
  <dcterms:modified xsi:type="dcterms:W3CDTF">2018-10-19T21:35:08Z</dcterms:modified>
</cp:coreProperties>
</file>